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es-memo\Desktop\CONSOLIDADA SECTOR PARAMUNICIPAL 2024\"/>
    </mc:Choice>
  </mc:AlternateContent>
  <xr:revisionPtr revIDLastSave="0" documentId="13_ncr:1_{D86AD9B1-641A-47EF-80C1-80AD3F9260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 JUM" sheetId="2" r:id="rId1"/>
    <sheet name="VHP DIF" sheetId="3" state="hidden" r:id="rId2"/>
    <sheet name="VHP IMCA" sheetId="4" state="hidden" r:id="rId3"/>
  </sheets>
  <definedNames>
    <definedName name="_xlnm._FilterDatabase" localSheetId="0" hidden="1">'VHP JUM'!$A$2:$F$38</definedName>
    <definedName name="_xlnm.Print_Area" localSheetId="0">'VHP JUM'!$A$1:$F$42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2" l="1"/>
  <c r="C29" i="2"/>
  <c r="D28" i="2"/>
  <c r="C11" i="2"/>
  <c r="D10" i="2"/>
  <c r="B5" i="2"/>
  <c r="E38" i="4"/>
  <c r="B38" i="4"/>
  <c r="F36" i="4"/>
  <c r="F35" i="4"/>
  <c r="E34" i="4"/>
  <c r="F34" i="4" s="1"/>
  <c r="F32" i="4"/>
  <c r="F31" i="4"/>
  <c r="F30" i="4"/>
  <c r="F29" i="4"/>
  <c r="F28" i="4"/>
  <c r="D27" i="4"/>
  <c r="C27" i="4"/>
  <c r="F27" i="4" s="1"/>
  <c r="F25" i="4"/>
  <c r="F24" i="4"/>
  <c r="F23" i="4"/>
  <c r="B22" i="4"/>
  <c r="F22" i="4" s="1"/>
  <c r="E20" i="4"/>
  <c r="B20" i="4"/>
  <c r="F18" i="4"/>
  <c r="F17" i="4"/>
  <c r="F16" i="4"/>
  <c r="E16" i="4"/>
  <c r="F14" i="4"/>
  <c r="F13" i="4"/>
  <c r="F12" i="4"/>
  <c r="F11" i="4"/>
  <c r="F10" i="4"/>
  <c r="D9" i="4"/>
  <c r="D20" i="4" s="1"/>
  <c r="D38" i="4" s="1"/>
  <c r="C9" i="4"/>
  <c r="F9" i="4" s="1"/>
  <c r="F7" i="4"/>
  <c r="F6" i="4"/>
  <c r="F5" i="4"/>
  <c r="B4" i="4"/>
  <c r="F4" i="4" s="1"/>
  <c r="F36" i="3"/>
  <c r="F35" i="3"/>
  <c r="E34" i="3"/>
  <c r="F34" i="3" s="1"/>
  <c r="F32" i="3"/>
  <c r="F31" i="3"/>
  <c r="F30" i="3"/>
  <c r="F29" i="3"/>
  <c r="F28" i="3"/>
  <c r="F27" i="3"/>
  <c r="D27" i="3"/>
  <c r="C27" i="3"/>
  <c r="F25" i="3"/>
  <c r="F24" i="3"/>
  <c r="F23" i="3"/>
  <c r="B22" i="3"/>
  <c r="F22" i="3" s="1"/>
  <c r="E20" i="3"/>
  <c r="E38" i="3" s="1"/>
  <c r="D20" i="3"/>
  <c r="D38" i="3" s="1"/>
  <c r="F18" i="3"/>
  <c r="F17" i="3"/>
  <c r="E16" i="3"/>
  <c r="F16" i="3" s="1"/>
  <c r="F14" i="3"/>
  <c r="F13" i="3"/>
  <c r="F12" i="3"/>
  <c r="F11" i="3"/>
  <c r="F10" i="3"/>
  <c r="D9" i="3"/>
  <c r="C9" i="3"/>
  <c r="F9" i="3" s="1"/>
  <c r="F7" i="3"/>
  <c r="F6" i="3"/>
  <c r="F5" i="3"/>
  <c r="B4" i="3"/>
  <c r="B20" i="3" s="1"/>
  <c r="C20" i="4" l="1"/>
  <c r="C38" i="4" s="1"/>
  <c r="F38" i="4" s="1"/>
  <c r="B38" i="3"/>
  <c r="F4" i="3"/>
  <c r="C20" i="3"/>
  <c r="C38" i="3" s="1"/>
  <c r="F20" i="4" l="1"/>
  <c r="F38" i="3"/>
  <c r="F20" i="3"/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F27" i="2" l="1"/>
  <c r="C38" i="2"/>
  <c r="F20" i="2"/>
  <c r="D38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<sst xmlns="http://schemas.openxmlformats.org/spreadsheetml/2006/main" count="114" uniqueCount="34">
  <si>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</si>
  <si>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</si>
  <si>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</si>
  <si>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</si>
  <si>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</si>
  <si>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</si>
  <si>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</si>
  <si>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</si>
  <si>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</si>
  <si>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</si>
  <si>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</si>
  <si>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</si>
  <si>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</si>
  <si>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</si>
  <si>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</si>
  <si>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</si>
  <si>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</si>
  <si>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</si>
  <si>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</si>
  <si>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</si>
  <si>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</si>
  <si>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</si>
  <si>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</si>
  <si>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</si>
  <si>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</si>
  <si>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Integral de Paramunicipal del Municipio De Acámbaro, Gto.
Estado de Variación en la Hacienda Pública
Del 1 de Enero 31 de Diciembre de 2024
(Cifras en Pesos)</t>
  </si>
  <si>
    <t>Sistema para el Desarrollo Integral de la Familia del Municipio de Acámbaro, Guanajuato
Estado de Variación en la Hacienda Pública
Del 1 de Enero 31 de Diciembre de 2024
(Cifras en Pesos)</t>
  </si>
  <si>
    <t xml:space="preserve">  _______________________________________________</t>
  </si>
  <si>
    <t xml:space="preserve">  _________________________________________</t>
  </si>
  <si>
    <t>Mtra. Yazmin Romero Corral</t>
  </si>
  <si>
    <t>C.P.Blanca Aurelia Ortega Garcia</t>
  </si>
  <si>
    <t>Directora del Sistema Municipal DIF</t>
  </si>
  <si>
    <t>Subidrectora de Administracion y Finanzas SMDIF</t>
  </si>
  <si>
    <t>Instituto Municipal de Cultura de Acámbaro, Guanajuato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</si>
</sst>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4" fillId="0" borderId="0" xfId="3" applyFont="1" applyAlignment="1" applyProtection="1">
      <alignment horizontal="center" vertical="top" wrapText="1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4" fillId="0" borderId="0" xfId="3" applyNumberFormat="1" applyFont="1" applyAlignment="1" applyProtection="1">
      <alignment horizontal="center" vertical="top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H48" sqref="H48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1" t="s">
        <v>25</v>
      </c>
      <c r="B1" s="22"/>
      <c r="C1" s="22"/>
      <c r="D1" s="22"/>
      <c r="E1" s="22"/>
      <c r="F1" s="23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142227027.15000001</v>
      </c>
      <c r="C4" s="16"/>
      <c r="D4" s="16"/>
      <c r="E4" s="16"/>
      <c r="F4" s="15">
        <f>SUM(B4:E4)</f>
        <v>142227027.15000001</v>
      </c>
    </row>
    <row r="5" spans="1:6" ht="11.25" customHeight="1" x14ac:dyDescent="0.2">
      <c r="A5" s="8" t="s">
        <v>2</v>
      </c>
      <c r="B5" s="17">
        <f>139098132.74+'VHP DIF'!B5</f>
        <v>141522474.65000001</v>
      </c>
      <c r="C5" s="16"/>
      <c r="D5" s="16"/>
      <c r="E5" s="16"/>
      <c r="F5" s="15">
        <f>SUM(B5:E5)</f>
        <v>141522474.65000001</v>
      </c>
    </row>
    <row r="6" spans="1:6" ht="11.25" customHeight="1" x14ac:dyDescent="0.2">
      <c r="A6" s="8" t="s">
        <v>3</v>
      </c>
      <c r="B6" s="17">
        <v>704552.5</v>
      </c>
      <c r="C6" s="16"/>
      <c r="D6" s="16"/>
      <c r="E6" s="16"/>
      <c r="F6" s="15">
        <f>SUM(B6:E6)</f>
        <v>704552.5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-14540749.27</v>
      </c>
      <c r="D9" s="15">
        <f>D10</f>
        <v>14292477.839999998</v>
      </c>
      <c r="E9" s="16"/>
      <c r="F9" s="15">
        <f t="shared" ref="F9:F14" si="0">SUM(B9:E9)</f>
        <v>-248271.43000000156</v>
      </c>
    </row>
    <row r="10" spans="1:6" ht="11.25" customHeight="1" x14ac:dyDescent="0.2">
      <c r="A10" s="8" t="s">
        <v>5</v>
      </c>
      <c r="B10" s="16"/>
      <c r="C10" s="16"/>
      <c r="D10" s="17">
        <f>12299585.54+'VHP DIF'!D10+'VHP IMCA'!D10</f>
        <v>14292477.839999998</v>
      </c>
      <c r="E10" s="16"/>
      <c r="F10" s="15">
        <f t="shared" si="0"/>
        <v>14292477.839999998</v>
      </c>
    </row>
    <row r="11" spans="1:6" ht="11.25" customHeight="1" x14ac:dyDescent="0.2">
      <c r="A11" s="8" t="s">
        <v>6</v>
      </c>
      <c r="B11" s="16"/>
      <c r="C11" s="17">
        <f>-25501561.88+'VHP DIF'!C11+'VHP IMCA'!C11</f>
        <v>-14540749.27</v>
      </c>
      <c r="D11" s="16"/>
      <c r="E11" s="16"/>
      <c r="F11" s="15">
        <f t="shared" si="0"/>
        <v>-14540749.27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142227027.15000001</v>
      </c>
      <c r="C20" s="15">
        <f>C9</f>
        <v>-14540749.27</v>
      </c>
      <c r="D20" s="15">
        <f>D9</f>
        <v>14292477.839999998</v>
      </c>
      <c r="E20" s="15">
        <f>E16</f>
        <v>0</v>
      </c>
      <c r="F20" s="15">
        <f>SUM(B20:E20)</f>
        <v>141978755.72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13599036.039999999</v>
      </c>
      <c r="D27" s="15">
        <f>SUM(D28:D32)</f>
        <v>-7471039.0099999979</v>
      </c>
      <c r="E27" s="16"/>
      <c r="F27" s="15">
        <f t="shared" ref="F27:F32" si="1">SUM(B27:E27)</f>
        <v>6127997.0300000012</v>
      </c>
    </row>
    <row r="28" spans="1:6" ht="11.25" customHeight="1" x14ac:dyDescent="0.2">
      <c r="A28" s="8" t="s">
        <v>5</v>
      </c>
      <c r="B28" s="16"/>
      <c r="C28" s="16"/>
      <c r="D28" s="17">
        <f>5070850.54+'VHP DIF'!D28+'VHP IMCA'!D28</f>
        <v>6821438.8300000001</v>
      </c>
      <c r="E28" s="16"/>
      <c r="F28" s="15">
        <f t="shared" si="1"/>
        <v>6821438.8300000001</v>
      </c>
    </row>
    <row r="29" spans="1:6" ht="11.25" customHeight="1" x14ac:dyDescent="0.2">
      <c r="A29" s="8" t="s">
        <v>6</v>
      </c>
      <c r="B29" s="16"/>
      <c r="C29" s="17">
        <f>12191257.54+'VHP DIF'!C29+'VHP IMCA'!C29</f>
        <v>13599036.039999999</v>
      </c>
      <c r="D29" s="17">
        <f>-12299585.54+'VHP DIF'!D29+'VHP IMCA'!D29</f>
        <v>-14292477.839999998</v>
      </c>
      <c r="E29" s="16"/>
      <c r="F29" s="15">
        <f t="shared" si="1"/>
        <v>-693441.79999999888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142227027.15000001</v>
      </c>
      <c r="C38" s="19">
        <f>+C20+C27</f>
        <v>-941713.23000000045</v>
      </c>
      <c r="D38" s="19">
        <f>D20+D27</f>
        <v>6821438.8300000001</v>
      </c>
      <c r="E38" s="19">
        <f>+E20+E34</f>
        <v>0</v>
      </c>
      <c r="F38" s="19">
        <f>SUM(B38:E38)</f>
        <v>148106752.75000003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4803149606299213" right="0.74803149606299213" top="0.74803149606299213" bottom="0.51181102362204722" header="0.51181102362204722" footer="0.7480314960629921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9197C-1B4C-49D4-A1EA-208875D615B8}">
  <dimension ref="A1:F48"/>
  <sheetViews>
    <sheetView workbookViewId="0">
      <selection activeCell="J24" sqref="J24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1" t="s">
        <v>26</v>
      </c>
      <c r="B1" s="22"/>
      <c r="C1" s="22"/>
      <c r="D1" s="22"/>
      <c r="E1" s="22"/>
      <c r="F1" s="23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2424341.91</v>
      </c>
      <c r="C4" s="16"/>
      <c r="D4" s="16"/>
      <c r="E4" s="16"/>
      <c r="F4" s="15">
        <f>SUM(B4:E4)</f>
        <v>2424341.91</v>
      </c>
    </row>
    <row r="5" spans="1:6" ht="11.25" customHeight="1" x14ac:dyDescent="0.2">
      <c r="A5" s="8" t="s">
        <v>2</v>
      </c>
      <c r="B5" s="17">
        <v>2424341.91</v>
      </c>
      <c r="C5" s="16"/>
      <c r="D5" s="16"/>
      <c r="E5" s="16"/>
      <c r="F5" s="15">
        <f>SUM(B5:E5)</f>
        <v>2424341.91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8243447.2000000002</v>
      </c>
      <c r="D9" s="15">
        <f>D10</f>
        <v>1526147.93</v>
      </c>
      <c r="E9" s="16"/>
      <c r="F9" s="15">
        <f t="shared" ref="F9:F14" si="0">SUM(B9:E9)</f>
        <v>9769595.1300000008</v>
      </c>
    </row>
    <row r="10" spans="1:6" ht="11.25" customHeight="1" x14ac:dyDescent="0.2">
      <c r="A10" s="8" t="s">
        <v>5</v>
      </c>
      <c r="B10" s="16"/>
      <c r="C10" s="16"/>
      <c r="D10" s="17">
        <v>1526147.93</v>
      </c>
      <c r="E10" s="16"/>
      <c r="F10" s="15">
        <f t="shared" si="0"/>
        <v>1526147.93</v>
      </c>
    </row>
    <row r="11" spans="1:6" ht="11.25" customHeight="1" x14ac:dyDescent="0.2">
      <c r="A11" s="8" t="s">
        <v>6</v>
      </c>
      <c r="B11" s="16"/>
      <c r="C11" s="17">
        <v>8243447.2000000002</v>
      </c>
      <c r="D11" s="16"/>
      <c r="E11" s="16"/>
      <c r="F11" s="15">
        <f t="shared" si="0"/>
        <v>8243447.2000000002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2424341.91</v>
      </c>
      <c r="C20" s="15">
        <f>C9</f>
        <v>8243447.2000000002</v>
      </c>
      <c r="D20" s="15">
        <f>D9</f>
        <v>1526147.93</v>
      </c>
      <c r="E20" s="15">
        <f>E16</f>
        <v>0</v>
      </c>
      <c r="F20" s="15">
        <f>SUM(B20:E20)</f>
        <v>12193937.039999999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941034.13</v>
      </c>
      <c r="D27" s="15">
        <f>SUM(D28:D32)</f>
        <v>-308436.24</v>
      </c>
      <c r="E27" s="16"/>
      <c r="F27" s="15">
        <f t="shared" ref="F27:F32" si="1">SUM(B27:E27)</f>
        <v>632597.89</v>
      </c>
    </row>
    <row r="28" spans="1:6" ht="11.25" customHeight="1" x14ac:dyDescent="0.2">
      <c r="A28" s="8" t="s">
        <v>5</v>
      </c>
      <c r="B28" s="16"/>
      <c r="C28" s="16"/>
      <c r="D28" s="17">
        <v>1217711.69</v>
      </c>
      <c r="E28" s="16"/>
      <c r="F28" s="15">
        <f t="shared" si="1"/>
        <v>1217711.69</v>
      </c>
    </row>
    <row r="29" spans="1:6" ht="11.25" customHeight="1" x14ac:dyDescent="0.2">
      <c r="A29" s="8" t="s">
        <v>6</v>
      </c>
      <c r="B29" s="16"/>
      <c r="C29" s="17">
        <v>941034.13</v>
      </c>
      <c r="D29" s="17">
        <v>-1526147.93</v>
      </c>
      <c r="E29" s="16"/>
      <c r="F29" s="15">
        <f t="shared" si="1"/>
        <v>-585113.79999999993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2424341.91</v>
      </c>
      <c r="C38" s="19">
        <f>+C20+C27</f>
        <v>9184481.3300000001</v>
      </c>
      <c r="D38" s="19">
        <f>D20+D27</f>
        <v>1217711.69</v>
      </c>
      <c r="E38" s="19">
        <f>+E20+E34</f>
        <v>0</v>
      </c>
      <c r="F38" s="19">
        <f>SUM(B38:E38)</f>
        <v>12826534.93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5" spans="1:6" x14ac:dyDescent="0.25">
      <c r="A45" s="20" t="s">
        <v>27</v>
      </c>
      <c r="D45" s="24" t="s">
        <v>28</v>
      </c>
      <c r="E45" s="24"/>
    </row>
    <row r="46" spans="1:6" x14ac:dyDescent="0.25">
      <c r="A46" s="20" t="s">
        <v>29</v>
      </c>
      <c r="D46" s="24" t="s">
        <v>30</v>
      </c>
      <c r="E46" s="24"/>
    </row>
    <row r="47" spans="1:6" x14ac:dyDescent="0.25">
      <c r="A47" s="20" t="s">
        <v>31</v>
      </c>
      <c r="D47" s="24" t="s">
        <v>32</v>
      </c>
      <c r="E47" s="24"/>
    </row>
    <row r="48" spans="1:6" x14ac:dyDescent="0.25">
      <c r="A48" s="20"/>
    </row>
  </sheetData>
  <mergeCells count="4">
    <mergeCell ref="A1:F1"/>
    <mergeCell ref="D45:E45"/>
    <mergeCell ref="D46:E46"/>
    <mergeCell ref="D47:E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83374-82D0-4B6F-9802-D758C082D782}">
  <dimension ref="A1:F40"/>
  <sheetViews>
    <sheetView workbookViewId="0">
      <selection activeCell="C47" sqref="C47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x14ac:dyDescent="0.25">
      <c r="A1" s="21" t="s">
        <v>33</v>
      </c>
      <c r="B1" s="22"/>
      <c r="C1" s="22"/>
      <c r="D1" s="22"/>
      <c r="E1" s="22"/>
      <c r="F1" s="23"/>
    </row>
    <row r="2" spans="1:6" s="4" customFormat="1" ht="56.25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x14ac:dyDescent="0.25">
      <c r="A3" s="5"/>
      <c r="B3" s="6"/>
      <c r="C3" s="6"/>
      <c r="D3" s="6"/>
      <c r="E3" s="6"/>
      <c r="F3" s="6"/>
    </row>
    <row r="4" spans="1:6" ht="22.5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x14ac:dyDescent="0.25">
      <c r="A8" s="9"/>
      <c r="B8" s="16"/>
      <c r="C8" s="16"/>
      <c r="D8" s="16"/>
      <c r="E8" s="16"/>
      <c r="F8" s="16"/>
    </row>
    <row r="9" spans="1:6" x14ac:dyDescent="0.2">
      <c r="A9" s="7" t="s">
        <v>18</v>
      </c>
      <c r="B9" s="16"/>
      <c r="C9" s="15">
        <f>SUM(C10:C14)</f>
        <v>2717365.41</v>
      </c>
      <c r="D9" s="15">
        <f>D10</f>
        <v>466744.37</v>
      </c>
      <c r="E9" s="16"/>
      <c r="F9" s="15">
        <f t="shared" ref="F9:F14" si="0">SUM(B9:E9)</f>
        <v>3184109.7800000003</v>
      </c>
    </row>
    <row r="10" spans="1:6" x14ac:dyDescent="0.2">
      <c r="A10" s="8" t="s">
        <v>5</v>
      </c>
      <c r="B10" s="16"/>
      <c r="C10" s="16"/>
      <c r="D10" s="17">
        <v>466744.37</v>
      </c>
      <c r="E10" s="16"/>
      <c r="F10" s="15">
        <f t="shared" si="0"/>
        <v>466744.37</v>
      </c>
    </row>
    <row r="11" spans="1:6" x14ac:dyDescent="0.2">
      <c r="A11" s="8" t="s">
        <v>6</v>
      </c>
      <c r="B11" s="16"/>
      <c r="C11" s="17">
        <v>2717365.41</v>
      </c>
      <c r="D11" s="16"/>
      <c r="E11" s="16"/>
      <c r="F11" s="15">
        <f t="shared" si="0"/>
        <v>2717365.41</v>
      </c>
    </row>
    <row r="12" spans="1:6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x14ac:dyDescent="0.25">
      <c r="A19" s="9"/>
      <c r="B19" s="16"/>
      <c r="C19" s="16"/>
      <c r="D19" s="16"/>
      <c r="E19" s="16"/>
      <c r="F19" s="16"/>
    </row>
    <row r="20" spans="1:6" x14ac:dyDescent="0.2">
      <c r="A20" s="7" t="s">
        <v>20</v>
      </c>
      <c r="B20" s="15">
        <f>B4</f>
        <v>0</v>
      </c>
      <c r="C20" s="15">
        <f>C9</f>
        <v>2717365.41</v>
      </c>
      <c r="D20" s="15">
        <f>D9</f>
        <v>466744.37</v>
      </c>
      <c r="E20" s="15">
        <f>E16</f>
        <v>0</v>
      </c>
      <c r="F20" s="15">
        <f>SUM(B20:E20)</f>
        <v>3184109.7800000003</v>
      </c>
    </row>
    <row r="21" spans="1:6" x14ac:dyDescent="0.25">
      <c r="A21" s="10"/>
      <c r="B21" s="16"/>
      <c r="C21" s="16"/>
      <c r="D21" s="16"/>
      <c r="E21" s="16"/>
      <c r="F21" s="16"/>
    </row>
    <row r="22" spans="1:6" ht="22.5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466744.37</v>
      </c>
      <c r="D27" s="15">
        <f>SUM(D28:D32)</f>
        <v>66132.229999999981</v>
      </c>
      <c r="E27" s="16"/>
      <c r="F27" s="15">
        <f t="shared" ref="F27:F32" si="1">SUM(B27:E27)</f>
        <v>532876.6</v>
      </c>
    </row>
    <row r="28" spans="1:6" x14ac:dyDescent="0.2">
      <c r="A28" s="8" t="s">
        <v>5</v>
      </c>
      <c r="B28" s="16"/>
      <c r="C28" s="16"/>
      <c r="D28" s="17">
        <v>532876.6</v>
      </c>
      <c r="E28" s="16"/>
      <c r="F28" s="15">
        <f t="shared" si="1"/>
        <v>532876.6</v>
      </c>
    </row>
    <row r="29" spans="1:6" x14ac:dyDescent="0.2">
      <c r="A29" s="8" t="s">
        <v>6</v>
      </c>
      <c r="B29" s="16"/>
      <c r="C29" s="17">
        <v>466744.37</v>
      </c>
      <c r="D29" s="17">
        <v>-466744.37</v>
      </c>
      <c r="E29" s="16"/>
      <c r="F29" s="15">
        <f t="shared" si="1"/>
        <v>0</v>
      </c>
    </row>
    <row r="30" spans="1:6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x14ac:dyDescent="0.25">
      <c r="A37" s="9"/>
      <c r="B37" s="16"/>
      <c r="C37" s="16"/>
      <c r="D37" s="16"/>
      <c r="E37" s="16"/>
      <c r="F37" s="16"/>
    </row>
    <row r="38" spans="1:6" x14ac:dyDescent="0.25">
      <c r="A38" s="7" t="s">
        <v>24</v>
      </c>
      <c r="B38" s="19">
        <f>B20+B22</f>
        <v>0</v>
      </c>
      <c r="C38" s="19">
        <f>+C20+C27</f>
        <v>3184109.7800000003</v>
      </c>
      <c r="D38" s="19">
        <f>D20+D27</f>
        <v>532876.6</v>
      </c>
      <c r="E38" s="19">
        <f>+E20+E34</f>
        <v>0</v>
      </c>
      <c r="F38" s="19">
        <f>SUM(B38:E38)</f>
        <v>3716986.3800000004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VHP JUM</vt:lpstr>
      <vt:lpstr>VHP DIF</vt:lpstr>
      <vt:lpstr>VHP IMCA</vt:lpstr>
      <vt:lpstr>'VHP JUM'!Área_de_impresión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Tes-memo</cp:lastModifiedBy>
  <cp:lastPrinted>2025-02-20T20:13:50Z</cp:lastPrinted>
  <dcterms:created xsi:type="dcterms:W3CDTF">2018-11-20T16:40:47Z</dcterms:created>
  <dcterms:modified xsi:type="dcterms:W3CDTF">2025-02-21T16:20:43Z</dcterms:modified>
</cp:coreProperties>
</file>